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<sst xmlns="http://schemas.openxmlformats.org/spreadsheetml/2006/main" count="176" uniqueCount="168">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</sst>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30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125032283505</v>
      </c>
      <c r="C7" s="22">
        <f>C8+C11+C15+C26+C29+C37</f>
        <v>108364430423</v>
      </c>
    </row>
    <row r="8" spans="1:3" ht="12">
      <c r="A8" s="2" t="s">
        <v>3</v>
      </c>
      <c r="B8" s="19">
        <f>B9+B10</f>
        <v>43279572034</v>
      </c>
      <c r="C8" s="19">
        <f>C9+C10</f>
        <v>32325030592</v>
      </c>
    </row>
    <row r="9" spans="1:3" ht="12">
      <c r="A9" s="3" t="s">
        <v>4</v>
      </c>
      <c r="B9" s="20">
        <v>32279572034</v>
      </c>
      <c r="C9" s="26">
        <v>24325030592</v>
      </c>
    </row>
    <row r="10" spans="1:3" ht="12">
      <c r="A10" s="3" t="s">
        <v>5</v>
      </c>
      <c r="B10" s="20">
        <v>11000000000</v>
      </c>
      <c r="C10" s="26">
        <v>8000000000</v>
      </c>
    </row>
    <row r="11" spans="1:3" ht="12">
      <c r="A11" s="2" t="s">
        <v>6</v>
      </c>
      <c r="B11" s="19">
        <f>B12+B13+B14</f>
        <v>14200000000</v>
      </c>
      <c r="C11" s="19">
        <f>C12+C13+C14</f>
        <v>11500000000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14200000000</v>
      </c>
      <c r="C14" s="26">
        <v>11500000000</v>
      </c>
    </row>
    <row r="15" spans="1:3" ht="12">
      <c r="A15" s="4" t="s">
        <v>7</v>
      </c>
      <c r="B15" s="19">
        <f>B16+B19+B20+B21+B22+B23+B24+B25</f>
        <v>50200948142</v>
      </c>
      <c r="C15" s="19">
        <f>C16+C19+C20+C21+C22+C23+C24+C25</f>
        <v>49046356645</v>
      </c>
    </row>
    <row r="16" spans="1:3" ht="12">
      <c r="A16" s="5" t="s">
        <v>8</v>
      </c>
      <c r="B16" s="20">
        <v>15216574499</v>
      </c>
      <c r="C16" s="26">
        <v>12255829085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4004172630</v>
      </c>
      <c r="C19" s="26">
        <v>4010280486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>
        <v>7464151234</v>
      </c>
      <c r="C22" s="26">
        <v>6911251142</v>
      </c>
    </row>
    <row r="23" spans="1:3" ht="12">
      <c r="A23" s="6" t="s">
        <v>53</v>
      </c>
      <c r="B23" s="20">
        <v>24875193027</v>
      </c>
      <c r="C23" s="26">
        <v>27234990904</v>
      </c>
    </row>
    <row r="24" spans="1:3" ht="12">
      <c r="A24" s="6" t="s">
        <v>54</v>
      </c>
      <c r="B24" s="20">
        <v>-1359143248</v>
      </c>
      <c r="C24" s="26">
        <v>-1365994972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4252167586</v>
      </c>
      <c r="C26" s="19">
        <f>C27+C28</f>
        <v>3469377657</v>
      </c>
    </row>
    <row r="27" spans="1:3" ht="12">
      <c r="A27" s="6" t="s">
        <v>56</v>
      </c>
      <c r="B27" s="20">
        <v>4252167586</v>
      </c>
      <c r="C27" s="26">
        <v>3469377657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13099595743</v>
      </c>
      <c r="C29" s="19">
        <f>C30+C33+C34+C35+C36</f>
        <v>12023665529</v>
      </c>
    </row>
    <row r="30" spans="1:3" s="21" customFormat="1" ht="12">
      <c r="A30" s="5" t="s">
        <v>14</v>
      </c>
      <c r="B30" s="20">
        <v>2812450864</v>
      </c>
      <c r="C30" s="26">
        <v>3827272231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10042398588</v>
      </c>
      <c r="C33" s="26">
        <v>7426491489</v>
      </c>
    </row>
    <row r="34" spans="1:3" ht="12">
      <c r="A34" s="5" t="s">
        <v>18</v>
      </c>
      <c r="B34" s="20">
        <v>244746291</v>
      </c>
      <c r="C34" s="26">
        <v>769901809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256436981951</v>
      </c>
      <c r="C40" s="19">
        <f>C41+C51+C61+C64+C67+C73</f>
        <v>269194030184</v>
      </c>
    </row>
    <row r="41" spans="1:3" ht="12">
      <c r="A41" s="2" t="s">
        <v>22</v>
      </c>
      <c r="B41" s="19">
        <f>B42+B43+B44+B45+B46+B47+B50</f>
        <v>633876520</v>
      </c>
      <c r="C41" s="19">
        <f>C42+C43+C44+C45+C46+C47+C50</f>
        <v>717083957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633876520</v>
      </c>
      <c r="C47" s="26">
        <v>717083957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143254633798</v>
      </c>
      <c r="C51" s="19">
        <f>C52+C55+C58</f>
        <v>159553375659</v>
      </c>
    </row>
    <row r="52" spans="1:3" ht="12">
      <c r="A52" s="7" t="s">
        <v>26</v>
      </c>
      <c r="B52" s="19">
        <f>B53+B54</f>
        <v>135837531428</v>
      </c>
      <c r="C52" s="19">
        <f>C53+C54</f>
        <v>152113144396</v>
      </c>
    </row>
    <row r="53" spans="1:3" ht="12.75">
      <c r="A53" s="13" t="s">
        <v>29</v>
      </c>
      <c r="B53" s="20">
        <v>414543651244</v>
      </c>
      <c r="C53" s="26">
        <v>417863899227</v>
      </c>
    </row>
    <row r="54" spans="1:3" ht="12.75">
      <c r="A54" s="13" t="s">
        <v>68</v>
      </c>
      <c r="B54" s="20">
        <v>-278706119816</v>
      </c>
      <c r="C54" s="26">
        <v>-265750754831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7417102370</v>
      </c>
      <c r="C58" s="19">
        <f>C59+C60</f>
        <v>7440231263</v>
      </c>
    </row>
    <row r="59" spans="1:3" ht="12.75">
      <c r="A59" s="13" t="s">
        <v>29</v>
      </c>
      <c r="B59" s="26">
        <v>7561097914</v>
      </c>
      <c r="C59" s="26">
        <v>7561097914</v>
      </c>
    </row>
    <row r="60" spans="1:3" ht="12.75">
      <c r="A60" s="13" t="s">
        <v>70</v>
      </c>
      <c r="B60" s="20">
        <v>-143995544</v>
      </c>
      <c r="C60" s="26">
        <v>-120866651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175067800</v>
      </c>
      <c r="C64" s="19">
        <f>C65+C66</f>
        <v>6557299919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175067800</v>
      </c>
      <c r="C66" s="26">
        <v>6557299919</v>
      </c>
    </row>
    <row r="67" spans="1:3" ht="12">
      <c r="A67" s="7" t="s">
        <v>30</v>
      </c>
      <c r="B67" s="19">
        <f>B68+B69+B70+B71+B72</f>
        <v>73669489299</v>
      </c>
      <c r="C67" s="19">
        <f>C68+C69+C70+C71+C72</f>
        <v>76548534811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18094489299</v>
      </c>
      <c r="C69" s="26">
        <v>20973534811</v>
      </c>
    </row>
    <row r="70" spans="1:3" ht="12">
      <c r="A70" s="6" t="s">
        <v>76</v>
      </c>
      <c r="B70" s="26">
        <v>55575000000</v>
      </c>
      <c r="C70" s="26">
        <v>55575000000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38703914534</v>
      </c>
      <c r="C73" s="19">
        <f>C74+C75+C76+C77</f>
        <v>25817735838</v>
      </c>
    </row>
    <row r="74" spans="1:3" ht="12">
      <c r="A74" s="6" t="s">
        <v>78</v>
      </c>
      <c r="B74" s="20">
        <v>36901844839</v>
      </c>
      <c r="C74" s="26">
        <v>24643869753</v>
      </c>
    </row>
    <row r="75" spans="1:3" ht="12">
      <c r="A75" s="6" t="s">
        <v>79</v>
      </c>
      <c r="B75" s="20">
        <v>1802069695</v>
      </c>
      <c r="C75" s="26">
        <v>1173866085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381469265456</v>
      </c>
      <c r="C79" s="19">
        <f>C7+C40</f>
        <v>377558460607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178524243978</v>
      </c>
      <c r="C81" s="19">
        <f>C82+C104</f>
        <v>166722397932</v>
      </c>
    </row>
    <row r="82" spans="1:3" ht="12">
      <c r="A82" s="4" t="s">
        <v>34</v>
      </c>
      <c r="B82" s="19">
        <f>B83+B86+B87+B88+B89+B90+B91+B92+B93+B95+B96+B97+B98+B99+B100</f>
        <v>162511814176</v>
      </c>
      <c r="C82" s="19">
        <f>C83+C86+C87+C88+C89+C90+C91+C92+C93+C95+C96+C97+C98+C99+C100</f>
        <v>113745584012</v>
      </c>
    </row>
    <row r="83" spans="1:3" s="21" customFormat="1" ht="12">
      <c r="A83" s="5" t="s">
        <v>88</v>
      </c>
      <c r="B83" s="20">
        <v>12354901311</v>
      </c>
      <c r="C83" s="26">
        <v>15207222803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582937499</v>
      </c>
      <c r="C86" s="26">
        <v>41162043</v>
      </c>
    </row>
    <row r="87" spans="1:3" ht="12">
      <c r="A87" s="6" t="s">
        <v>85</v>
      </c>
      <c r="B87" s="20">
        <v>6477339021</v>
      </c>
      <c r="C87" s="26">
        <v>6683816293</v>
      </c>
    </row>
    <row r="88" spans="1:3" ht="12">
      <c r="A88" s="6" t="s">
        <v>86</v>
      </c>
      <c r="B88" s="20">
        <v>3698976310</v>
      </c>
      <c r="C88" s="26">
        <v>3424396251</v>
      </c>
    </row>
    <row r="89" spans="1:3" ht="12">
      <c r="A89" s="6" t="s">
        <v>87</v>
      </c>
      <c r="B89" s="20">
        <v>24398061205</v>
      </c>
      <c r="C89" s="26">
        <v>6100548659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>
        <v>388823283</v>
      </c>
      <c r="C92" s="26">
        <v>2570530494</v>
      </c>
    </row>
    <row r="93" spans="1:3" ht="12">
      <c r="A93" s="6" t="s">
        <v>92</v>
      </c>
      <c r="B93" s="20">
        <v>13961341111</v>
      </c>
      <c r="C93" s="26">
        <v>14777837578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99608777050</v>
      </c>
      <c r="C95" s="26">
        <v>63613356405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1040657386</v>
      </c>
      <c r="C97" s="26">
        <v>1326713486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16012429802</v>
      </c>
      <c r="C104" s="19">
        <f>SUM(C105:C117)</f>
        <v>52976813920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>
        <v>285053184</v>
      </c>
      <c r="C107" s="26">
        <v>285053184</v>
      </c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5891228115</v>
      </c>
      <c r="C111" s="26">
        <v>6718815451</v>
      </c>
    </row>
    <row r="112" spans="1:3" ht="12">
      <c r="A112" s="9" t="s">
        <v>107</v>
      </c>
      <c r="B112" s="20">
        <v>9836148503</v>
      </c>
      <c r="C112" s="26">
        <v>45972945285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202932621478</v>
      </c>
      <c r="C118" s="19">
        <f>C119</f>
        <v>210836062675</v>
      </c>
    </row>
    <row r="119" spans="1:3" ht="12">
      <c r="A119" s="7" t="s">
        <v>39</v>
      </c>
      <c r="B119" s="19">
        <f>B120+B123+B124+B125+B126+B127+B128+B129+B130+B131+B132+B135+B136</f>
        <v>202932621478</v>
      </c>
      <c r="C119" s="19">
        <f>C120+C123+C124+C125+C126+C127+C128+C129+C130+C131+C132+C135+C136</f>
        <v>210836062675</v>
      </c>
    </row>
    <row r="120" spans="1:3" ht="12">
      <c r="A120" s="7" t="s">
        <v>40</v>
      </c>
      <c r="B120" s="19">
        <f>B121+B122</f>
        <v>150000000000</v>
      </c>
      <c r="C120" s="19">
        <f>C121+C122</f>
        <v>150000000000</v>
      </c>
    </row>
    <row r="121" spans="1:3" ht="12">
      <c r="A121" s="16" t="s">
        <v>114</v>
      </c>
      <c r="B121" s="26">
        <v>150000000000</v>
      </c>
      <c r="C121" s="26">
        <v>150000000000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36025233596</v>
      </c>
      <c r="C129" s="26">
        <v>35267328209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6">
        <v>3410429248</v>
      </c>
      <c r="C131" s="26">
        <v>3410429248</v>
      </c>
    </row>
    <row r="132" spans="1:3" ht="12">
      <c r="A132" s="7" t="s">
        <v>122</v>
      </c>
      <c r="B132" s="19">
        <f>B133+B134</f>
        <v>11380301736</v>
      </c>
      <c r="C132" s="19">
        <f>C133+C134</f>
        <v>20071017830</v>
      </c>
    </row>
    <row r="133" spans="1:3" ht="12">
      <c r="A133" s="16" t="s">
        <v>123</v>
      </c>
      <c r="B133" s="20">
        <v>13808992315</v>
      </c>
      <c r="C133" s="26">
        <v>71302275541</v>
      </c>
    </row>
    <row r="134" spans="1:3" ht="12">
      <c r="A134" s="16" t="s">
        <v>124</v>
      </c>
      <c r="B134" s="20">
        <v>-2428690579</v>
      </c>
      <c r="C134" s="26">
        <v>-51231257711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2116656898</v>
      </c>
      <c r="C136" s="26">
        <v>2087287388</v>
      </c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381456865456</v>
      </c>
      <c r="C140" s="19">
        <f>C81+C118+C137</f>
        <v>377558460607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49086834025</v>
      </c>
      <c r="C151" s="20">
        <v>58424306020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49086834025</v>
      </c>
      <c r="C153" s="19">
        <v>58424306020</v>
      </c>
    </row>
    <row r="154" spans="1:3" ht="12">
      <c r="A154" s="3" t="s">
        <v>141</v>
      </c>
      <c r="B154" s="20">
        <v>48393591004</v>
      </c>
      <c r="C154" s="20">
        <v>59385254442</v>
      </c>
    </row>
    <row r="155" spans="1:3" ht="12">
      <c r="A155" s="2" t="s">
        <v>142</v>
      </c>
      <c r="B155" s="19">
        <f>B153-B154</f>
        <v>693243021</v>
      </c>
      <c r="C155" s="19">
        <v>-960948422</v>
      </c>
    </row>
    <row r="156" spans="1:3" ht="12">
      <c r="A156" s="3" t="s">
        <v>143</v>
      </c>
      <c r="B156" s="20">
        <v>3514190642</v>
      </c>
      <c r="C156" s="20">
        <v>3583418273</v>
      </c>
    </row>
    <row r="157" spans="1:3" ht="12">
      <c r="A157" s="3" t="s">
        <v>144</v>
      </c>
      <c r="B157" s="20">
        <v>2826185908</v>
      </c>
      <c r="C157" s="20">
        <v>1118780353</v>
      </c>
    </row>
    <row r="158" spans="1:3" ht="12">
      <c r="A158" s="3" t="s">
        <v>145</v>
      </c>
      <c r="B158" s="20"/>
      <c r="C158" s="20">
        <v>1056537283</v>
      </c>
    </row>
    <row r="159" spans="1:3" ht="12">
      <c r="A159" s="3" t="s">
        <v>146</v>
      </c>
      <c r="B159" s="20">
        <v>246131318</v>
      </c>
      <c r="C159" s="20">
        <v>-1743211269</v>
      </c>
    </row>
    <row r="160" spans="1:3" ht="12">
      <c r="A160" s="3" t="s">
        <v>147</v>
      </c>
      <c r="B160" s="20"/>
      <c r="C160" s="20"/>
    </row>
    <row r="161" spans="1:3" ht="12">
      <c r="A161" s="3" t="s">
        <v>148</v>
      </c>
      <c r="B161" s="20">
        <v>3631493876</v>
      </c>
      <c r="C161" s="20">
        <v>4555781221</v>
      </c>
    </row>
    <row r="162" spans="1:3" ht="12">
      <c r="A162" s="2" t="s">
        <v>149</v>
      </c>
      <c r="B162" s="19">
        <f>B155+B156-B157+B159-B160-B161</f>
        <v>-2004114803</v>
      </c>
      <c r="C162" s="19">
        <v>-4795302992</v>
      </c>
    </row>
    <row r="163" spans="1:3" ht="12">
      <c r="A163" s="3" t="s">
        <v>150</v>
      </c>
      <c r="B163" s="20">
        <v>407408312</v>
      </c>
      <c r="C163" s="20">
        <v>1410521701</v>
      </c>
    </row>
    <row r="164" spans="1:3" ht="12">
      <c r="A164" s="3" t="s">
        <v>151</v>
      </c>
      <c r="B164" s="20">
        <v>66654754</v>
      </c>
      <c r="C164" s="20">
        <v>41488828439</v>
      </c>
    </row>
    <row r="165" spans="1:3" ht="12">
      <c r="A165" s="2" t="s">
        <v>152</v>
      </c>
      <c r="B165" s="19">
        <f>B163-B164</f>
        <v>340753558</v>
      </c>
      <c r="C165" s="19">
        <v>-40078306738</v>
      </c>
    </row>
    <row r="166" spans="1:3" ht="12">
      <c r="A166" s="2" t="s">
        <v>153</v>
      </c>
      <c r="B166" s="19">
        <f>B162+B165</f>
        <v>-1663361245</v>
      </c>
      <c r="C166" s="19">
        <v>-44873609730</v>
      </c>
    </row>
    <row r="167" spans="1:3" ht="12">
      <c r="A167" s="3" t="s">
        <v>154</v>
      </c>
      <c r="B167" s="20">
        <v>357149877</v>
      </c>
      <c r="C167" s="20">
        <v>565036913</v>
      </c>
    </row>
    <row r="168" spans="1:3" ht="12">
      <c r="A168" s="3" t="s">
        <v>155</v>
      </c>
      <c r="B168" s="20">
        <v>251261876</v>
      </c>
      <c r="C168" s="20">
        <v>250371552</v>
      </c>
    </row>
    <row r="169" spans="1:3" ht="12">
      <c r="A169" s="2" t="s">
        <v>156</v>
      </c>
      <c r="B169" s="19">
        <f>B166-B167-B168</f>
        <v>-2271772998</v>
      </c>
      <c r="C169" s="19">
        <v>-45689018195</v>
      </c>
    </row>
    <row r="170" spans="1:3" ht="12">
      <c r="A170" s="3" t="s">
        <v>157</v>
      </c>
      <c r="B170" s="20"/>
      <c r="C170" s="20">
        <v>-45759533438</v>
      </c>
    </row>
    <row r="171" spans="1:3" ht="12">
      <c r="A171" s="3" t="s">
        <v>158</v>
      </c>
      <c r="B171" s="20"/>
      <c r="C171" s="20">
        <v>70515243</v>
      </c>
    </row>
    <row r="172" spans="1:3" ht="12">
      <c r="A172" s="3" t="s">
        <v>159</v>
      </c>
      <c r="B172" s="20"/>
      <c r="C172" s="20">
        <v>-3051</v>
      </c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2020-02-03T07:40:21Z</dcterms:created>
  <dcterms:modified xsi:type="dcterms:W3CDTF">2020-02-03T08:11:41Z</dcterms:modified>
  <cp:category/>
  <cp:version/>
  <cp:contentType/>
  <cp:contentStatus/>
</cp:coreProperties>
</file>